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Nucleo de Licitacao\NL NUCLEO DE LICITAÇÕES\PROCESSOS 2016\3-TOMADA\"/>
    </mc:Choice>
  </mc:AlternateContent>
  <bookViews>
    <workbookView xWindow="0" yWindow="0" windowWidth="24000" windowHeight="9735"/>
  </bookViews>
  <sheets>
    <sheet name="Plan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1" i="1" l="1"/>
  <c r="D189" i="1"/>
  <c r="D187" i="1"/>
  <c r="D184" i="1"/>
  <c r="D180" i="1"/>
  <c r="D176" i="1"/>
  <c r="D171" i="1"/>
  <c r="D163" i="1"/>
  <c r="D159" i="1"/>
  <c r="D165" i="1" s="1"/>
  <c r="D152" i="1"/>
  <c r="D148" i="1"/>
  <c r="D154" i="1" s="1"/>
  <c r="D143" i="1"/>
  <c r="D141" i="1"/>
  <c r="D137" i="1"/>
  <c r="D126" i="1"/>
  <c r="D128" i="1" s="1"/>
  <c r="D132" i="1" s="1"/>
  <c r="D123" i="1"/>
  <c r="D116" i="1"/>
  <c r="D130" i="1" s="1"/>
  <c r="D111" i="1"/>
  <c r="D105" i="1"/>
  <c r="D100" i="1"/>
  <c r="D92" i="1"/>
  <c r="D83" i="1"/>
  <c r="D78" i="1"/>
  <c r="D72" i="1"/>
  <c r="D74" i="1" s="1"/>
  <c r="D70" i="1"/>
  <c r="D64" i="1"/>
  <c r="D55" i="1"/>
  <c r="D50" i="1"/>
  <c r="D57" i="1" s="1"/>
  <c r="D42" i="1"/>
  <c r="D37" i="1"/>
  <c r="D33" i="1"/>
  <c r="D28" i="1"/>
  <c r="D44" i="1" s="1"/>
  <c r="D26" i="1"/>
  <c r="D22" i="1"/>
  <c r="D17" i="1"/>
  <c r="D85" i="1" l="1"/>
  <c r="D87" i="1" s="1"/>
</calcChain>
</file>

<file path=xl/sharedStrings.xml><?xml version="1.0" encoding="utf-8"?>
<sst xmlns="http://schemas.openxmlformats.org/spreadsheetml/2006/main" count="151" uniqueCount="59">
  <si>
    <t>MEMÓRIA DE CÁLCULO DE QUANTITATIVOS</t>
  </si>
  <si>
    <t>OBRA: REFORMA QUADRA POLIESPORTIVA</t>
  </si>
  <si>
    <t>PROPRIETÁRIO: INSTITUTO FEDERAL DE EDUCAÇÃO CIENCIA E TECNOLIGIA BAIANO - CAMPUS VALENÇA</t>
  </si>
  <si>
    <t>ITEM</t>
  </si>
  <si>
    <t>SINAPI</t>
  </si>
  <si>
    <t>DESCRIÇÃO</t>
  </si>
  <si>
    <t>QUANT.</t>
  </si>
  <si>
    <t>74209/001</t>
  </si>
  <si>
    <t>PLACA DE OBRA EM CHAPA DE ACO GALVANIZADO</t>
  </si>
  <si>
    <t>Comprimento</t>
  </si>
  <si>
    <t>Altura</t>
  </si>
  <si>
    <t>Área</t>
  </si>
  <si>
    <t>73805/001</t>
  </si>
  <si>
    <t>BARRACAO DE OBRA PARA ALOJAMENTO/ESCRITORIO, PISO EM PINHO 3A, PAREDES EM COMPENSADO 10MM, COBERTURA EM TELHA FIBROCIMENTO 6MM, INCLUSO INSTALACOES ELETRICAS E ESQUADRIAS. REAPROVEITADO 5 VEZES</t>
  </si>
  <si>
    <t>Largura</t>
  </si>
  <si>
    <t>Área existente</t>
  </si>
  <si>
    <t>RETIRADA DE ESQUADRIAS METÁLICAS</t>
  </si>
  <si>
    <t>Laterais</t>
  </si>
  <si>
    <t>total 1</t>
  </si>
  <si>
    <t>total 2</t>
  </si>
  <si>
    <t>Fundo - lado da guarita</t>
  </si>
  <si>
    <t>Total 3</t>
  </si>
  <si>
    <t>Fundo lado interno</t>
  </si>
  <si>
    <t>Total 4</t>
  </si>
  <si>
    <t>Total</t>
  </si>
  <si>
    <t>RETIRADA DE GRAMA EM PLACAS</t>
  </si>
  <si>
    <t>Fundos</t>
  </si>
  <si>
    <t>Total 1</t>
  </si>
  <si>
    <t>Lateral</t>
  </si>
  <si>
    <t>REATERRO APILOADO EM CAMADAS 0,20M, UTILIZANDO MATERIAL ARGILO-ARENOSO ADQUIRIDO EM JAZIDA, JÁ CONSIDERANDO UM ACRÉSCIMO DE 25% NO VOLUME DO MATERIAL ADQUIRIDO, NÃO CONSIDERANDO O TRANSPORTE ATÉ O REATERRO</t>
  </si>
  <si>
    <t>Espessura</t>
  </si>
  <si>
    <t>73904/001</t>
  </si>
  <si>
    <t>ATERRO APILOADO(MANUAL) EM CAMADAS DE 20 CM COM MATERIAL DE EMPRÉSTIMO.</t>
  </si>
  <si>
    <t>Lateral - lado da mata</t>
  </si>
  <si>
    <t>Total 2</t>
  </si>
  <si>
    <t>Lateral - lado da guarita</t>
  </si>
  <si>
    <t>LIMPEZA DE SUPERFICIES COM JATO DE ALTA PRESSAO DE AR E AGUA</t>
  </si>
  <si>
    <t>74115/001</t>
  </si>
  <si>
    <t>EXECUÇÃO DE LASTRO EM CONCRETO (1:2,5:6), PREPARO MANUAL</t>
  </si>
  <si>
    <t>Enchimento das calhas</t>
  </si>
  <si>
    <t>Largura maior</t>
  </si>
  <si>
    <t>Largura menor</t>
  </si>
  <si>
    <t>PISO EM CONCRETO 20 MPA USINADO, ESPESSURA 7CM E JUNTAS SERRADAS 2X2M, INCLUSO POLIMENTO COM DESEMPENADEIRA ELETRICA</t>
  </si>
  <si>
    <t>ALAMBRADO PARA QUADRA POLIESPORTIVA, ESTRUTURADO POR TUBOS DE ACO GALVANIZADO, COM COSTURA, DIN 2440, DIAMETRO 3", COM TELA DE ARAME GALVANIZADO, FIO 14 BWG E MALHA QUADRADA 5X5CM - H = 4,00M</t>
  </si>
  <si>
    <t>Chanfro</t>
  </si>
  <si>
    <t>Comprimento superior</t>
  </si>
  <si>
    <t>Comprimento inferior</t>
  </si>
  <si>
    <t>Altura maior</t>
  </si>
  <si>
    <t>altura menor</t>
  </si>
  <si>
    <t>Total 4m</t>
  </si>
  <si>
    <t>Toral 1,25m</t>
  </si>
  <si>
    <t>PINTURA ACRILICA EM PISO DE QUADRA DUAS DEMAOS</t>
  </si>
  <si>
    <t>Comprimento 2</t>
  </si>
  <si>
    <t>LIMPEZA FINAL DA OBRA</t>
  </si>
  <si>
    <t>73892/002</t>
  </si>
  <si>
    <t>EXECUÇÃO DE PASSEIO (CALÇADA) EM CONCRETO 12 MPA, TRAÇO 1:3:5 (CIMENTO/AREIA/BRITA), PREPARO MECÂNICO, ESPESSURA 7CM, COM JUNTA DE DILATAÇÃO EM MADEIRA, INCLUSO LANÇAMENTO E ADENSAMENTO</t>
  </si>
  <si>
    <t>PLANTIO DE GRAMA ESMERALDA EM ROLO</t>
  </si>
  <si>
    <t>Fundo</t>
  </si>
  <si>
    <t>Total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</si>
</sst>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&quot;R$ &quot;* #,##0.00_);_(&quot;R$ &quot;* \(#,##0.00\);_(&quot;R$ &quot;* \-??_);_(@_)"/>
    <numFmt numFmtId="165" formatCode="0.00;[Red]0.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my"/>
      <charset val="1"/>
    </font>
    <font>
      <b/>
      <sz val="12"/>
      <name val="Army"/>
      <charset val="1"/>
    </font>
    <font>
      <b/>
      <sz val="10"/>
      <name val="Arial"/>
      <family val="2"/>
      <charset val="1"/>
    </font>
    <font>
      <sz val="14"/>
      <name val="Army"/>
      <charset val="1"/>
    </font>
    <font>
      <u/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9"/>
      <color rgb="FF0000FF"/>
      <name val="Arial"/>
      <family val="2"/>
      <charset val="1"/>
    </font>
    <font>
      <b/>
      <sz val="10"/>
      <color rgb="FF0000FF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/>
    <xf numFmtId="0" fontId="0" fillId="0" borderId="0" xfId="0" applyFont="1"/>
    <xf numFmtId="0" fontId="5" fillId="0" borderId="0" xfId="0" applyFont="1" applyBorder="1" applyAlignment="1">
      <alignment horizontal="center"/>
    </xf>
    <xf numFmtId="0" fontId="6" fillId="0" borderId="0" xfId="0" applyFont="1" applyBorder="1"/>
    <xf numFmtId="44" fontId="6" fillId="0" borderId="0" xfId="1" applyFont="1" applyBorder="1" applyAlignment="1" applyProtection="1"/>
    <xf numFmtId="0" fontId="0" fillId="0" borderId="1" xfId="0" applyFont="1" applyBorder="1" applyAlignment="1">
      <alignment horizontal="center"/>
    </xf>
    <xf numFmtId="0" fontId="4" fillId="0" borderId="1" xfId="0" applyFont="1" applyBorder="1" applyAlignment="1" applyProtection="1">
      <alignment horizontal="center"/>
    </xf>
    <xf numFmtId="0" fontId="0" fillId="0" borderId="1" xfId="0" applyFont="1" applyBorder="1" applyAlignment="1">
      <alignment horizontal="left"/>
    </xf>
    <xf numFmtId="165" fontId="0" fillId="0" borderId="0" xfId="0" applyNumberFormat="1" applyFont="1" applyBorder="1" applyAlignment="1">
      <alignment horizontal="center"/>
    </xf>
    <xf numFmtId="44" fontId="0" fillId="0" borderId="0" xfId="1" applyFont="1" applyBorder="1" applyAlignment="1" applyProtection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/>
    <xf numFmtId="44" fontId="0" fillId="0" borderId="0" xfId="1" applyFont="1" applyBorder="1" applyAlignment="1" applyProtection="1">
      <alignment horizontal="center"/>
    </xf>
    <xf numFmtId="0" fontId="0" fillId="0" borderId="0" xfId="0" applyFont="1" applyBorder="1"/>
    <xf numFmtId="44" fontId="0" fillId="0" borderId="0" xfId="1" applyFont="1" applyBorder="1" applyAlignment="1" applyProtection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44" fontId="4" fillId="0" borderId="0" xfId="1" applyFont="1" applyBorder="1" applyAlignment="1" applyProtection="1">
      <alignment horizontal="center"/>
    </xf>
    <xf numFmtId="0" fontId="11" fillId="0" borderId="1" xfId="0" applyFont="1" applyBorder="1" applyAlignment="1">
      <alignment horizontal="center"/>
    </xf>
    <xf numFmtId="4" fontId="0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164" fontId="4" fillId="0" borderId="0" xfId="0" applyNumberFormat="1" applyFont="1" applyBorder="1"/>
    <xf numFmtId="164" fontId="0" fillId="0" borderId="0" xfId="0" applyNumberFormat="1" applyFont="1" applyBorder="1" applyAlignment="1">
      <alignment horizontal="center"/>
    </xf>
    <xf numFmtId="0" fontId="9" fillId="0" borderId="1" xfId="0" applyFont="1" applyBorder="1"/>
    <xf numFmtId="0" fontId="4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Border="1"/>
  </cellXfs>
  <cellStyles count="2">
    <cellStyle name="Moeda" xfId="1" builtinId="4"/>
    <cellStyle name="Normal" xfId="0" builtinId="0"/>
  </cellStyles>
  <dxfs count="20"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  <dxf>
      <font>
        <b/>
        <sz val="10"/>
        <name val="Arial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27000</xdr:colOff>
      <xdr:row>0</xdr:row>
      <xdr:rowOff>152640</xdr:rowOff>
    </xdr:from>
    <xdr:to>
      <xdr:col>6</xdr:col>
      <xdr:colOff>346560</xdr:colOff>
      <xdr:row>6</xdr:row>
      <xdr:rowOff>149595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000" y="152640"/>
          <a:ext cx="6434610" cy="113995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1"/>
  <sheetViews>
    <sheetView tabSelected="1" topLeftCell="A172" workbookViewId="0">
      <selection activeCell="C195" sqref="C195"/>
    </sheetView>
  </sheetViews>
  <sheetFormatPr defaultRowHeight="15"/>
  <cols>
    <col min="3" max="3" width="46" customWidth="1"/>
  </cols>
  <sheetData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A9" s="2" t="s">
        <v>0</v>
      </c>
      <c r="B9" s="2"/>
      <c r="C9" s="2"/>
      <c r="D9" s="2"/>
      <c r="E9" s="2"/>
      <c r="F9" s="2"/>
      <c r="G9" s="2"/>
    </row>
    <row r="10" spans="1:7">
      <c r="A10" s="2"/>
      <c r="B10" s="2"/>
      <c r="C10" s="2"/>
      <c r="D10" s="2"/>
      <c r="E10" s="2"/>
      <c r="F10" s="2"/>
      <c r="G10" s="2"/>
    </row>
    <row r="11" spans="1:7" ht="15.75">
      <c r="A11" s="3" t="s">
        <v>1</v>
      </c>
      <c r="B11" s="3"/>
      <c r="C11" s="3"/>
      <c r="D11" s="3"/>
      <c r="E11" s="3"/>
      <c r="F11" s="3"/>
      <c r="G11" s="3"/>
    </row>
    <row r="12" spans="1:7" ht="18">
      <c r="A12" s="4" t="s">
        <v>2</v>
      </c>
      <c r="B12" s="5"/>
      <c r="C12" s="6"/>
      <c r="D12" s="7"/>
      <c r="E12" s="8"/>
      <c r="F12" s="8"/>
      <c r="G12" s="8"/>
    </row>
    <row r="13" spans="1:7">
      <c r="A13" s="9" t="s">
        <v>3</v>
      </c>
      <c r="B13" s="10" t="s">
        <v>4</v>
      </c>
      <c r="C13" s="11" t="s">
        <v>5</v>
      </c>
      <c r="D13" s="9" t="s">
        <v>6</v>
      </c>
      <c r="E13" s="12"/>
      <c r="F13" s="13"/>
      <c r="G13" s="13"/>
    </row>
    <row r="14" spans="1:7">
      <c r="A14" s="9">
        <v>1</v>
      </c>
      <c r="B14" s="10" t="s">
        <v>7</v>
      </c>
      <c r="C14" s="11" t="s">
        <v>8</v>
      </c>
      <c r="D14" s="9"/>
      <c r="E14" s="12"/>
      <c r="F14" s="13"/>
      <c r="G14" s="13"/>
    </row>
    <row r="15" spans="1:7">
      <c r="A15" s="9"/>
      <c r="B15" s="10"/>
      <c r="C15" s="11" t="s">
        <v>9</v>
      </c>
      <c r="D15" s="9">
        <v>3</v>
      </c>
      <c r="E15" s="12"/>
      <c r="F15" s="13"/>
      <c r="G15" s="13"/>
    </row>
    <row r="16" spans="1:7">
      <c r="A16" s="9"/>
      <c r="B16" s="10"/>
      <c r="C16" s="11" t="s">
        <v>10</v>
      </c>
      <c r="D16" s="9">
        <v>1</v>
      </c>
      <c r="E16" s="12"/>
      <c r="F16" s="13"/>
      <c r="G16" s="13"/>
    </row>
    <row r="17" spans="1:7">
      <c r="A17" s="9"/>
      <c r="B17" s="10"/>
      <c r="C17" s="11" t="s">
        <v>11</v>
      </c>
      <c r="D17" s="9">
        <f>D15*D16</f>
        <v>3</v>
      </c>
      <c r="E17" s="12"/>
      <c r="F17" s="13"/>
      <c r="G17" s="13"/>
    </row>
    <row r="18" spans="1:7">
      <c r="A18" s="9"/>
      <c r="B18" s="10"/>
      <c r="C18" s="11"/>
      <c r="D18" s="9"/>
      <c r="E18" s="12"/>
      <c r="F18" s="13"/>
      <c r="G18" s="13"/>
    </row>
    <row r="19" spans="1:7" ht="99" customHeight="1">
      <c r="A19" s="9"/>
      <c r="B19" s="10" t="s">
        <v>12</v>
      </c>
      <c r="C19" s="14" t="s">
        <v>13</v>
      </c>
      <c r="D19" s="9"/>
      <c r="E19" s="12"/>
      <c r="F19" s="13"/>
      <c r="G19" s="13"/>
    </row>
    <row r="20" spans="1:7">
      <c r="A20" s="9"/>
      <c r="B20" s="10"/>
      <c r="C20" s="11" t="s">
        <v>9</v>
      </c>
      <c r="D20" s="9">
        <v>4.4000000000000004</v>
      </c>
      <c r="E20" s="12"/>
      <c r="F20" s="13"/>
      <c r="G20" s="13"/>
    </row>
    <row r="21" spans="1:7">
      <c r="A21" s="9"/>
      <c r="B21" s="10"/>
      <c r="C21" s="11" t="s">
        <v>14</v>
      </c>
      <c r="D21" s="9">
        <v>3.3</v>
      </c>
      <c r="E21" s="12"/>
      <c r="F21" s="13"/>
      <c r="G21" s="13"/>
    </row>
    <row r="22" spans="1:7">
      <c r="A22" s="9"/>
      <c r="B22" s="10"/>
      <c r="C22" s="11" t="s">
        <v>15</v>
      </c>
      <c r="D22" s="9">
        <f>D20*D21</f>
        <v>14.52</v>
      </c>
      <c r="E22" s="12"/>
      <c r="F22" s="13"/>
      <c r="G22" s="13"/>
    </row>
    <row r="23" spans="1:7">
      <c r="A23" s="9"/>
      <c r="B23" s="10"/>
      <c r="C23" s="11"/>
      <c r="D23" s="9"/>
      <c r="E23" s="12"/>
      <c r="F23" s="13"/>
      <c r="G23" s="13"/>
    </row>
    <row r="24" spans="1:7">
      <c r="A24" s="9"/>
      <c r="B24" s="10">
        <v>85334</v>
      </c>
      <c r="C24" s="11" t="s">
        <v>16</v>
      </c>
      <c r="D24" s="9"/>
      <c r="E24" s="12"/>
      <c r="F24" s="13"/>
      <c r="G24" s="13"/>
    </row>
    <row r="25" spans="1:7">
      <c r="A25" s="9"/>
      <c r="B25" s="10"/>
      <c r="C25" s="11" t="s">
        <v>17</v>
      </c>
      <c r="D25" s="9">
        <v>2</v>
      </c>
      <c r="E25" s="12"/>
      <c r="F25" s="13"/>
      <c r="G25" s="13"/>
    </row>
    <row r="26" spans="1:7">
      <c r="A26" s="15"/>
      <c r="B26" s="15"/>
      <c r="C26" s="11" t="s">
        <v>9</v>
      </c>
      <c r="D26" s="15">
        <f>33.4-6</f>
        <v>27.4</v>
      </c>
      <c r="E26" s="16"/>
      <c r="F26" s="16"/>
      <c r="G26" s="16"/>
    </row>
    <row r="27" spans="1:7">
      <c r="A27" s="15"/>
      <c r="B27" s="15"/>
      <c r="C27" s="11" t="s">
        <v>10</v>
      </c>
      <c r="D27" s="15">
        <v>0.95</v>
      </c>
      <c r="E27" s="17"/>
      <c r="F27" s="18"/>
      <c r="G27" s="18"/>
    </row>
    <row r="28" spans="1:7">
      <c r="A28" s="15"/>
      <c r="B28" s="15"/>
      <c r="C28" s="11" t="s">
        <v>18</v>
      </c>
      <c r="D28" s="15">
        <f>D25*D26*D27</f>
        <v>52.059999999999995</v>
      </c>
      <c r="E28" s="17"/>
      <c r="F28" s="18"/>
      <c r="G28" s="18"/>
    </row>
    <row r="29" spans="1:7">
      <c r="A29" s="15"/>
      <c r="B29" s="15"/>
      <c r="C29" s="11"/>
      <c r="D29" s="15"/>
      <c r="E29" s="17"/>
      <c r="F29" s="18"/>
      <c r="G29" s="18"/>
    </row>
    <row r="30" spans="1:7">
      <c r="A30" s="15"/>
      <c r="B30" s="15"/>
      <c r="C30" s="11" t="s">
        <v>17</v>
      </c>
      <c r="D30" s="15">
        <v>2</v>
      </c>
      <c r="E30" s="17"/>
      <c r="F30" s="18"/>
      <c r="G30" s="18"/>
    </row>
    <row r="31" spans="1:7">
      <c r="A31" s="15"/>
      <c r="B31" s="15"/>
      <c r="C31" s="11" t="s">
        <v>9</v>
      </c>
      <c r="D31" s="15">
        <v>6</v>
      </c>
      <c r="E31" s="16"/>
      <c r="F31" s="16"/>
      <c r="G31" s="16"/>
    </row>
    <row r="32" spans="1:7">
      <c r="A32" s="15"/>
      <c r="B32" s="15"/>
      <c r="C32" s="11" t="s">
        <v>10</v>
      </c>
      <c r="D32" s="15">
        <v>5.6</v>
      </c>
      <c r="E32" s="17"/>
      <c r="F32" s="18"/>
      <c r="G32" s="18"/>
    </row>
    <row r="33" spans="1:7">
      <c r="A33" s="15"/>
      <c r="B33" s="15"/>
      <c r="C33" s="11" t="s">
        <v>19</v>
      </c>
      <c r="D33" s="15">
        <f>D30*D31*D32</f>
        <v>67.199999999999989</v>
      </c>
      <c r="E33" s="17"/>
      <c r="F33" s="18"/>
      <c r="G33" s="18"/>
    </row>
    <row r="34" spans="1:7" ht="15.75">
      <c r="A34" s="19"/>
      <c r="B34" s="9"/>
      <c r="C34" s="20"/>
      <c r="D34" s="9"/>
      <c r="E34" s="12"/>
      <c r="F34" s="13"/>
      <c r="G34" s="13"/>
    </row>
    <row r="35" spans="1:7">
      <c r="A35" s="9"/>
      <c r="B35" s="9"/>
      <c r="C35" s="11" t="s">
        <v>20</v>
      </c>
      <c r="D35" s="9">
        <v>18.100000000000001</v>
      </c>
      <c r="E35" s="12"/>
      <c r="F35" s="13"/>
      <c r="G35" s="13"/>
    </row>
    <row r="36" spans="1:7">
      <c r="A36" s="9"/>
      <c r="B36" s="10"/>
      <c r="C36" s="11" t="s">
        <v>10</v>
      </c>
      <c r="D36" s="9">
        <v>5.6</v>
      </c>
      <c r="E36" s="12"/>
      <c r="F36" s="13"/>
      <c r="G36" s="13"/>
    </row>
    <row r="37" spans="1:7">
      <c r="A37" s="9"/>
      <c r="B37" s="10"/>
      <c r="C37" s="11" t="s">
        <v>21</v>
      </c>
      <c r="D37" s="9">
        <f>D35*D36</f>
        <v>101.36</v>
      </c>
      <c r="E37" s="12"/>
      <c r="F37" s="13"/>
      <c r="G37" s="13"/>
    </row>
    <row r="38" spans="1:7">
      <c r="A38" s="9"/>
      <c r="B38" s="10"/>
      <c r="C38" s="11"/>
      <c r="D38" s="9"/>
      <c r="E38" s="12"/>
      <c r="F38" s="13"/>
      <c r="G38" s="13"/>
    </row>
    <row r="39" spans="1:7">
      <c r="A39" s="9"/>
      <c r="B39" s="10"/>
      <c r="C39" s="11" t="s">
        <v>22</v>
      </c>
      <c r="D39" s="9"/>
      <c r="E39" s="12"/>
      <c r="F39" s="13"/>
      <c r="G39" s="13"/>
    </row>
    <row r="40" spans="1:7">
      <c r="A40" s="9"/>
      <c r="B40" s="10"/>
      <c r="C40" s="11" t="s">
        <v>9</v>
      </c>
      <c r="D40" s="9">
        <v>18.100000000000001</v>
      </c>
      <c r="E40" s="12"/>
      <c r="F40" s="13"/>
      <c r="G40" s="13"/>
    </row>
    <row r="41" spans="1:7">
      <c r="A41" s="9"/>
      <c r="B41" s="10"/>
      <c r="C41" s="11" t="s">
        <v>10</v>
      </c>
      <c r="D41" s="9">
        <v>2.8</v>
      </c>
      <c r="E41" s="12"/>
      <c r="F41" s="13"/>
      <c r="G41" s="13"/>
    </row>
    <row r="42" spans="1:7">
      <c r="A42" s="9"/>
      <c r="B42" s="10"/>
      <c r="C42" s="11" t="s">
        <v>23</v>
      </c>
      <c r="D42" s="9">
        <f>D40*D41</f>
        <v>50.68</v>
      </c>
      <c r="E42" s="12"/>
      <c r="F42" s="13"/>
      <c r="G42" s="13"/>
    </row>
    <row r="43" spans="1:7">
      <c r="A43" s="9"/>
      <c r="B43" s="10"/>
      <c r="C43" s="11"/>
      <c r="D43" s="9"/>
      <c r="E43" s="12"/>
      <c r="F43" s="13"/>
      <c r="G43" s="13"/>
    </row>
    <row r="44" spans="1:7">
      <c r="A44" s="9"/>
      <c r="B44" s="10"/>
      <c r="C44" s="11" t="s">
        <v>24</v>
      </c>
      <c r="D44" s="9">
        <f>D28+D33+D37+D42</f>
        <v>271.3</v>
      </c>
      <c r="E44" s="12"/>
      <c r="F44" s="13"/>
      <c r="G44" s="13"/>
    </row>
    <row r="45" spans="1:7">
      <c r="A45" s="9"/>
      <c r="B45" s="10"/>
      <c r="C45" s="11"/>
      <c r="D45" s="9"/>
      <c r="E45" s="12"/>
      <c r="F45" s="13"/>
      <c r="G45" s="13"/>
    </row>
    <row r="46" spans="1:7">
      <c r="A46" s="9"/>
      <c r="B46" s="10">
        <v>85184</v>
      </c>
      <c r="C46" s="11" t="s">
        <v>25</v>
      </c>
      <c r="D46" s="9"/>
      <c r="E46" s="12"/>
      <c r="F46" s="13"/>
      <c r="G46" s="13"/>
    </row>
    <row r="47" spans="1:7">
      <c r="A47" s="9"/>
      <c r="B47" s="10"/>
      <c r="C47" s="11" t="s">
        <v>26</v>
      </c>
      <c r="D47" s="9">
        <v>2</v>
      </c>
      <c r="E47" s="12"/>
      <c r="F47" s="13"/>
      <c r="G47" s="13"/>
    </row>
    <row r="48" spans="1:7">
      <c r="A48" s="9"/>
      <c r="B48" s="10"/>
      <c r="C48" s="11" t="s">
        <v>9</v>
      </c>
      <c r="D48" s="9">
        <v>21.1</v>
      </c>
      <c r="E48" s="12"/>
      <c r="F48" s="13"/>
      <c r="G48" s="13"/>
    </row>
    <row r="49" spans="1:7">
      <c r="A49" s="9"/>
      <c r="B49" s="10"/>
      <c r="C49" s="11" t="s">
        <v>14</v>
      </c>
      <c r="D49" s="9">
        <v>1</v>
      </c>
      <c r="E49" s="12"/>
      <c r="F49" s="13"/>
      <c r="G49" s="13"/>
    </row>
    <row r="50" spans="1:7">
      <c r="A50" s="9"/>
      <c r="B50" s="10"/>
      <c r="C50" s="11" t="s">
        <v>27</v>
      </c>
      <c r="D50" s="9">
        <f>D47*D48*D49</f>
        <v>42.2</v>
      </c>
      <c r="E50" s="12"/>
      <c r="F50" s="13"/>
      <c r="G50" s="13"/>
    </row>
    <row r="51" spans="1:7">
      <c r="A51" s="9"/>
      <c r="B51" s="10"/>
      <c r="C51" s="11"/>
      <c r="D51" s="9"/>
      <c r="E51" s="12"/>
      <c r="F51" s="13"/>
      <c r="G51" s="13"/>
    </row>
    <row r="52" spans="1:7">
      <c r="A52" s="9"/>
      <c r="B52" s="10"/>
      <c r="C52" s="11" t="s">
        <v>28</v>
      </c>
      <c r="D52" s="9">
        <v>1</v>
      </c>
      <c r="E52" s="12"/>
      <c r="F52" s="13"/>
      <c r="G52" s="13"/>
    </row>
    <row r="53" spans="1:7">
      <c r="A53" s="9"/>
      <c r="B53" s="10"/>
      <c r="C53" s="11" t="s">
        <v>9</v>
      </c>
      <c r="D53" s="9">
        <v>33.4</v>
      </c>
      <c r="E53" s="12"/>
      <c r="F53" s="13"/>
      <c r="G53" s="13"/>
    </row>
    <row r="54" spans="1:7">
      <c r="A54" s="9"/>
      <c r="B54" s="10"/>
      <c r="C54" s="11" t="s">
        <v>14</v>
      </c>
      <c r="D54" s="9">
        <v>2</v>
      </c>
      <c r="E54" s="12"/>
      <c r="F54" s="13"/>
      <c r="G54" s="13"/>
    </row>
    <row r="55" spans="1:7">
      <c r="A55" s="9"/>
      <c r="B55" s="10"/>
      <c r="C55" s="11" t="s">
        <v>19</v>
      </c>
      <c r="D55" s="9">
        <f>D52*D53*D54</f>
        <v>66.8</v>
      </c>
      <c r="E55" s="12"/>
      <c r="F55" s="13"/>
      <c r="G55" s="13"/>
    </row>
    <row r="56" spans="1:7">
      <c r="A56" s="9"/>
      <c r="B56" s="21"/>
      <c r="C56" s="11"/>
      <c r="D56" s="22"/>
      <c r="E56" s="12"/>
      <c r="F56" s="13"/>
      <c r="G56" s="13"/>
    </row>
    <row r="57" spans="1:7">
      <c r="A57" s="9"/>
      <c r="B57" s="21"/>
      <c r="C57" s="11" t="s">
        <v>24</v>
      </c>
      <c r="D57" s="22">
        <f>D50+D55</f>
        <v>109</v>
      </c>
      <c r="E57" s="12"/>
      <c r="F57" s="13"/>
      <c r="G57" s="13"/>
    </row>
    <row r="58" spans="1:7">
      <c r="A58" s="9"/>
      <c r="B58" s="21"/>
      <c r="C58" s="11"/>
      <c r="D58" s="22"/>
      <c r="E58" s="12"/>
      <c r="F58" s="13"/>
      <c r="G58" s="13"/>
    </row>
    <row r="59" spans="1:7" ht="111.75" customHeight="1">
      <c r="A59" s="9"/>
      <c r="B59" s="10">
        <v>5719</v>
      </c>
      <c r="C59" s="14" t="s">
        <v>29</v>
      </c>
      <c r="D59" s="9"/>
      <c r="E59" s="12"/>
      <c r="F59" s="13"/>
      <c r="G59" s="13"/>
    </row>
    <row r="60" spans="1:7">
      <c r="A60" s="9"/>
      <c r="B60" s="10"/>
      <c r="C60" s="11" t="s">
        <v>28</v>
      </c>
      <c r="D60" s="9"/>
      <c r="E60" s="12"/>
      <c r="F60" s="13"/>
      <c r="G60" s="13"/>
    </row>
    <row r="61" spans="1:7">
      <c r="A61" s="9"/>
      <c r="B61" s="21"/>
      <c r="C61" s="11" t="s">
        <v>9</v>
      </c>
      <c r="D61" s="22">
        <v>21.26</v>
      </c>
      <c r="E61" s="12"/>
      <c r="F61" s="13"/>
      <c r="G61" s="13"/>
    </row>
    <row r="62" spans="1:7">
      <c r="A62" s="9"/>
      <c r="B62" s="21"/>
      <c r="C62" s="11" t="s">
        <v>14</v>
      </c>
      <c r="D62" s="22">
        <v>1</v>
      </c>
      <c r="E62" s="12"/>
      <c r="F62" s="13"/>
      <c r="G62" s="13"/>
    </row>
    <row r="63" spans="1:7">
      <c r="A63" s="9"/>
      <c r="B63" s="21"/>
      <c r="C63" s="11" t="s">
        <v>30</v>
      </c>
      <c r="D63" s="22">
        <v>0.35</v>
      </c>
      <c r="E63" s="12"/>
      <c r="F63" s="13"/>
      <c r="G63" s="13"/>
    </row>
    <row r="64" spans="1:7">
      <c r="A64" s="9"/>
      <c r="B64" s="21"/>
      <c r="C64" s="11" t="s">
        <v>24</v>
      </c>
      <c r="D64" s="22">
        <f>D61*D62*D63</f>
        <v>7.4409999999999998</v>
      </c>
      <c r="E64" s="12"/>
      <c r="F64" s="13"/>
      <c r="G64" s="13"/>
    </row>
    <row r="65" spans="1:7" ht="15.75">
      <c r="A65" s="22"/>
      <c r="B65" s="19"/>
      <c r="C65" s="23"/>
      <c r="D65" s="22"/>
      <c r="E65" s="12"/>
      <c r="F65" s="13"/>
      <c r="G65" s="24"/>
    </row>
    <row r="66" spans="1:7" ht="51" customHeight="1">
      <c r="A66" s="9"/>
      <c r="B66" s="10" t="s">
        <v>31</v>
      </c>
      <c r="C66" s="14" t="s">
        <v>32</v>
      </c>
      <c r="D66" s="9"/>
      <c r="E66" s="12"/>
      <c r="F66" s="13"/>
      <c r="G66" s="13"/>
    </row>
    <row r="67" spans="1:7">
      <c r="A67" s="9"/>
      <c r="B67" s="21"/>
      <c r="C67" s="11" t="s">
        <v>33</v>
      </c>
      <c r="D67" s="9"/>
      <c r="E67" s="12"/>
      <c r="F67" s="13"/>
      <c r="G67" s="13"/>
    </row>
    <row r="68" spans="1:7">
      <c r="A68" s="9"/>
      <c r="B68" s="21"/>
      <c r="C68" s="11" t="s">
        <v>9</v>
      </c>
      <c r="D68" s="22">
        <v>21.26</v>
      </c>
      <c r="E68" s="12"/>
      <c r="F68" s="13"/>
      <c r="G68" s="13"/>
    </row>
    <row r="69" spans="1:7">
      <c r="A69" s="9"/>
      <c r="B69" s="21"/>
      <c r="C69" s="11" t="s">
        <v>14</v>
      </c>
      <c r="D69" s="22">
        <v>1</v>
      </c>
      <c r="E69" s="12"/>
      <c r="F69" s="13"/>
      <c r="G69" s="13"/>
    </row>
    <row r="70" spans="1:7">
      <c r="A70" s="9"/>
      <c r="B70" s="21"/>
      <c r="C70" s="11" t="s">
        <v>27</v>
      </c>
      <c r="D70" s="22">
        <f>D68*D69</f>
        <v>21.26</v>
      </c>
      <c r="E70" s="12"/>
      <c r="F70" s="13"/>
      <c r="G70" s="13"/>
    </row>
    <row r="71" spans="1:7">
      <c r="A71" s="9"/>
      <c r="B71" s="21"/>
      <c r="C71" s="11"/>
      <c r="D71" s="22"/>
      <c r="E71" s="12"/>
      <c r="F71" s="13"/>
      <c r="G71" s="13"/>
    </row>
    <row r="72" spans="1:7">
      <c r="A72" s="9"/>
      <c r="B72" s="10"/>
      <c r="C72" s="11" t="s">
        <v>9</v>
      </c>
      <c r="D72" s="9">
        <f>33.4-21.26+2</f>
        <v>14.139999999999997</v>
      </c>
      <c r="E72" s="12"/>
      <c r="F72" s="13"/>
      <c r="G72" s="13"/>
    </row>
    <row r="73" spans="1:7">
      <c r="A73" s="9"/>
      <c r="B73" s="21"/>
      <c r="C73" s="11" t="s">
        <v>14</v>
      </c>
      <c r="D73" s="9">
        <v>2</v>
      </c>
      <c r="E73" s="12"/>
      <c r="F73" s="13"/>
      <c r="G73" s="13"/>
    </row>
    <row r="74" spans="1:7">
      <c r="A74" s="9"/>
      <c r="B74" s="21"/>
      <c r="C74" s="11" t="s">
        <v>34</v>
      </c>
      <c r="D74" s="9">
        <f>D72*D73</f>
        <v>28.279999999999994</v>
      </c>
      <c r="E74" s="12"/>
      <c r="F74" s="13"/>
      <c r="G74" s="13"/>
    </row>
    <row r="75" spans="1:7">
      <c r="A75" s="9"/>
      <c r="B75" s="21"/>
      <c r="C75" s="11"/>
      <c r="D75" s="9"/>
      <c r="E75" s="12"/>
      <c r="F75" s="13"/>
      <c r="G75" s="13"/>
    </row>
    <row r="76" spans="1:7">
      <c r="A76" s="9"/>
      <c r="B76" s="21"/>
      <c r="C76" s="11" t="s">
        <v>35</v>
      </c>
      <c r="D76" s="9">
        <v>35.4</v>
      </c>
      <c r="E76" s="12"/>
      <c r="F76" s="13"/>
      <c r="G76" s="13"/>
    </row>
    <row r="77" spans="1:7">
      <c r="A77" s="9"/>
      <c r="B77" s="25"/>
      <c r="C77" s="11" t="s">
        <v>14</v>
      </c>
      <c r="D77" s="9">
        <v>1</v>
      </c>
      <c r="E77" s="12"/>
      <c r="F77" s="13"/>
      <c r="G77" s="13"/>
    </row>
    <row r="78" spans="1:7">
      <c r="A78" s="9"/>
      <c r="B78" s="21"/>
      <c r="C78" s="11" t="s">
        <v>21</v>
      </c>
      <c r="D78" s="9">
        <f>D76*D77</f>
        <v>35.4</v>
      </c>
      <c r="E78" s="12"/>
      <c r="F78" s="13"/>
      <c r="G78" s="13"/>
    </row>
    <row r="79" spans="1:7" ht="15.75">
      <c r="A79" s="19"/>
      <c r="B79" s="9"/>
      <c r="C79" s="20"/>
      <c r="D79" s="22"/>
      <c r="E79" s="12"/>
      <c r="F79" s="18"/>
      <c r="G79" s="13"/>
    </row>
    <row r="80" spans="1:7">
      <c r="A80" s="9"/>
      <c r="B80" s="21"/>
      <c r="C80" s="11" t="s">
        <v>26</v>
      </c>
      <c r="D80" s="9"/>
      <c r="E80" s="26"/>
      <c r="F80" s="13"/>
      <c r="G80" s="13"/>
    </row>
    <row r="81" spans="1:7">
      <c r="A81" s="9"/>
      <c r="B81" s="21"/>
      <c r="C81" s="11" t="s">
        <v>9</v>
      </c>
      <c r="D81" s="9">
        <v>18.100000000000001</v>
      </c>
      <c r="E81" s="26"/>
      <c r="F81" s="13"/>
      <c r="G81" s="13"/>
    </row>
    <row r="82" spans="1:7">
      <c r="A82" s="9"/>
      <c r="B82" s="21"/>
      <c r="C82" s="11" t="s">
        <v>14</v>
      </c>
      <c r="D82" s="9">
        <v>1</v>
      </c>
      <c r="E82" s="26"/>
      <c r="F82" s="13"/>
      <c r="G82" s="13"/>
    </row>
    <row r="83" spans="1:7">
      <c r="A83" s="9"/>
      <c r="B83" s="21"/>
      <c r="C83" s="11" t="s">
        <v>23</v>
      </c>
      <c r="D83" s="9">
        <f>D81*D82</f>
        <v>18.100000000000001</v>
      </c>
      <c r="E83" s="26"/>
      <c r="F83" s="18"/>
      <c r="G83" s="13"/>
    </row>
    <row r="84" spans="1:7">
      <c r="A84" s="22"/>
      <c r="B84" s="21"/>
      <c r="C84" s="23"/>
      <c r="D84" s="22"/>
      <c r="E84" s="27"/>
      <c r="F84" s="24"/>
      <c r="G84" s="24"/>
    </row>
    <row r="85" spans="1:7" ht="15.75">
      <c r="A85" s="19"/>
      <c r="B85" s="21"/>
      <c r="C85" s="20" t="s">
        <v>24</v>
      </c>
      <c r="D85" s="22">
        <f>D70+D74+D78+D83</f>
        <v>103.03999999999999</v>
      </c>
      <c r="E85" s="27"/>
      <c r="F85" s="24"/>
      <c r="G85" s="24"/>
    </row>
    <row r="86" spans="1:7">
      <c r="A86" s="9"/>
      <c r="B86" s="21"/>
      <c r="C86" s="11" t="s">
        <v>30</v>
      </c>
      <c r="D86" s="9">
        <v>0.35</v>
      </c>
      <c r="E86" s="26"/>
      <c r="F86" s="13"/>
      <c r="G86" s="13"/>
    </row>
    <row r="87" spans="1:7">
      <c r="A87" s="9"/>
      <c r="B87" s="21"/>
      <c r="C87" s="11" t="s">
        <v>24</v>
      </c>
      <c r="D87" s="9">
        <f>D85*D86</f>
        <v>36.063999999999993</v>
      </c>
      <c r="E87" s="26"/>
      <c r="F87" s="13"/>
      <c r="G87" s="13"/>
    </row>
    <row r="88" spans="1:7">
      <c r="A88" s="9"/>
      <c r="B88" s="21"/>
      <c r="C88" s="11"/>
      <c r="D88" s="9"/>
      <c r="E88" s="26"/>
      <c r="F88" s="13"/>
      <c r="G88" s="13"/>
    </row>
    <row r="89" spans="1:7">
      <c r="A89" s="9"/>
      <c r="B89" s="21">
        <v>73806</v>
      </c>
      <c r="C89" s="11" t="s">
        <v>36</v>
      </c>
      <c r="D89" s="9"/>
      <c r="E89" s="26"/>
      <c r="F89" s="13"/>
      <c r="G89" s="13"/>
    </row>
    <row r="90" spans="1:7">
      <c r="A90" s="9"/>
      <c r="B90" s="21"/>
      <c r="C90" s="11" t="s">
        <v>9</v>
      </c>
      <c r="D90" s="9">
        <v>33.4</v>
      </c>
      <c r="E90" s="26"/>
      <c r="F90" s="13"/>
      <c r="G90" s="13"/>
    </row>
    <row r="91" spans="1:7">
      <c r="A91" s="9"/>
      <c r="B91" s="21"/>
      <c r="C91" s="11" t="s">
        <v>14</v>
      </c>
      <c r="D91" s="9">
        <v>18.100000000000001</v>
      </c>
      <c r="E91" s="26"/>
      <c r="F91" s="13"/>
      <c r="G91" s="13"/>
    </row>
    <row r="92" spans="1:7">
      <c r="A92" s="9"/>
      <c r="B92" s="21"/>
      <c r="C92" s="11" t="s">
        <v>24</v>
      </c>
      <c r="D92" s="9">
        <f>D90*D91</f>
        <v>604.54000000000008</v>
      </c>
      <c r="E92" s="26"/>
      <c r="F92" s="13"/>
      <c r="G92" s="13"/>
    </row>
    <row r="93" spans="1:7">
      <c r="A93" s="9"/>
      <c r="B93" s="21"/>
      <c r="C93" s="11"/>
      <c r="D93" s="9"/>
      <c r="E93" s="26"/>
      <c r="F93" s="13"/>
      <c r="G93" s="13"/>
    </row>
    <row r="94" spans="1:7">
      <c r="A94" s="9"/>
      <c r="B94" s="21" t="s">
        <v>37</v>
      </c>
      <c r="C94" s="11" t="s">
        <v>38</v>
      </c>
      <c r="D94" s="9"/>
      <c r="E94" s="26"/>
      <c r="F94" s="13"/>
      <c r="G94" s="13"/>
    </row>
    <row r="95" spans="1:7">
      <c r="A95" s="9"/>
      <c r="B95" s="21"/>
      <c r="C95" s="11" t="s">
        <v>39</v>
      </c>
      <c r="D95" s="9">
        <v>2</v>
      </c>
      <c r="E95" s="26"/>
      <c r="F95" s="13"/>
      <c r="G95" s="13"/>
    </row>
    <row r="96" spans="1:7">
      <c r="A96" s="9"/>
      <c r="B96" s="28"/>
      <c r="C96" s="11" t="s">
        <v>9</v>
      </c>
      <c r="D96" s="9">
        <v>18.100000000000001</v>
      </c>
      <c r="E96" s="26"/>
      <c r="F96" s="13"/>
      <c r="G96" s="13"/>
    </row>
    <row r="97" spans="1:7">
      <c r="A97" s="9"/>
      <c r="B97" s="28"/>
      <c r="C97" s="11" t="s">
        <v>40</v>
      </c>
      <c r="D97" s="9">
        <v>0.34</v>
      </c>
      <c r="E97" s="26"/>
      <c r="F97" s="13"/>
      <c r="G97" s="13"/>
    </row>
    <row r="98" spans="1:7">
      <c r="A98" s="9"/>
      <c r="B98" s="28"/>
      <c r="C98" s="11" t="s">
        <v>41</v>
      </c>
      <c r="D98" s="9">
        <v>0.2</v>
      </c>
      <c r="E98" s="26"/>
      <c r="F98" s="13"/>
      <c r="G98" s="13"/>
    </row>
    <row r="99" spans="1:7">
      <c r="A99" s="9"/>
      <c r="B99" s="21"/>
      <c r="C99" s="11" t="s">
        <v>10</v>
      </c>
      <c r="D99" s="9">
        <v>0.2</v>
      </c>
      <c r="E99" s="26"/>
      <c r="F99" s="13"/>
      <c r="G99" s="13"/>
    </row>
    <row r="100" spans="1:7">
      <c r="A100" s="9"/>
      <c r="B100" s="21"/>
      <c r="C100" s="11" t="s">
        <v>24</v>
      </c>
      <c r="D100" s="9">
        <f>D95*D96*(D97+D98)*D99/2</f>
        <v>1.9548000000000003</v>
      </c>
      <c r="E100" s="26"/>
      <c r="F100" s="13"/>
      <c r="G100" s="13"/>
    </row>
    <row r="101" spans="1:7">
      <c r="A101" s="9"/>
      <c r="B101" s="21"/>
      <c r="C101" s="11"/>
      <c r="D101" s="9"/>
      <c r="E101" s="26"/>
      <c r="F101" s="13"/>
      <c r="G101" s="13"/>
    </row>
    <row r="102" spans="1:7" ht="57" customHeight="1">
      <c r="A102" s="9"/>
      <c r="B102" s="10">
        <v>84212</v>
      </c>
      <c r="C102" s="14" t="s">
        <v>42</v>
      </c>
      <c r="D102" s="9"/>
      <c r="E102" s="12"/>
      <c r="F102" s="13"/>
      <c r="G102" s="13"/>
    </row>
    <row r="103" spans="1:7">
      <c r="A103" s="9"/>
      <c r="B103" s="21"/>
      <c r="C103" s="11" t="s">
        <v>9</v>
      </c>
      <c r="D103" s="9">
        <v>33.4</v>
      </c>
      <c r="E103" s="26"/>
      <c r="F103" s="13"/>
      <c r="G103" s="13"/>
    </row>
    <row r="104" spans="1:7">
      <c r="A104" s="9"/>
      <c r="B104" s="21"/>
      <c r="C104" s="11" t="s">
        <v>14</v>
      </c>
      <c r="D104" s="9">
        <v>18.100000000000001</v>
      </c>
      <c r="E104" s="26"/>
      <c r="F104" s="13"/>
      <c r="G104" s="13"/>
    </row>
    <row r="105" spans="1:7">
      <c r="A105" s="9"/>
      <c r="B105" s="21"/>
      <c r="C105" s="11" t="s">
        <v>24</v>
      </c>
      <c r="D105" s="9">
        <f>D103*D104</f>
        <v>604.54000000000008</v>
      </c>
      <c r="E105" s="26"/>
      <c r="F105" s="13"/>
      <c r="G105" s="13"/>
    </row>
    <row r="106" spans="1:7">
      <c r="A106" s="22"/>
      <c r="B106" s="22"/>
      <c r="C106" s="23"/>
      <c r="D106" s="22"/>
      <c r="E106" s="26"/>
      <c r="F106" s="13"/>
      <c r="G106" s="24"/>
    </row>
    <row r="107" spans="1:7" ht="87" customHeight="1">
      <c r="A107" s="9"/>
      <c r="B107" s="10">
        <v>74244</v>
      </c>
      <c r="C107" s="14" t="s">
        <v>43</v>
      </c>
      <c r="D107" s="9"/>
      <c r="E107" s="12"/>
      <c r="F107" s="13"/>
      <c r="G107" s="13"/>
    </row>
    <row r="108" spans="1:7">
      <c r="A108" s="9"/>
      <c r="B108" s="21"/>
      <c r="C108" s="11" t="s">
        <v>26</v>
      </c>
      <c r="D108" s="9">
        <v>2</v>
      </c>
      <c r="E108" s="26"/>
      <c r="F108" s="13"/>
      <c r="G108" s="13"/>
    </row>
    <row r="109" spans="1:7">
      <c r="A109" s="9"/>
      <c r="B109" s="21"/>
      <c r="C109" s="11" t="s">
        <v>9</v>
      </c>
      <c r="D109" s="9">
        <v>18.100000000000001</v>
      </c>
      <c r="E109" s="26"/>
      <c r="F109" s="13"/>
      <c r="G109" s="13"/>
    </row>
    <row r="110" spans="1:7">
      <c r="A110" s="9"/>
      <c r="B110" s="29"/>
      <c r="C110" s="30" t="s">
        <v>10</v>
      </c>
      <c r="D110" s="22">
        <v>4.7</v>
      </c>
      <c r="E110" s="26"/>
      <c r="F110" s="13"/>
      <c r="G110" s="13"/>
    </row>
    <row r="111" spans="1:7">
      <c r="A111" s="9"/>
      <c r="B111" s="29"/>
      <c r="C111" s="30" t="s">
        <v>24</v>
      </c>
      <c r="D111" s="9">
        <f>D108*D109*D110</f>
        <v>170.14000000000001</v>
      </c>
      <c r="E111" s="26"/>
      <c r="F111" s="13"/>
      <c r="G111" s="13"/>
    </row>
    <row r="112" spans="1:7">
      <c r="A112" s="9"/>
      <c r="B112" s="29"/>
      <c r="C112" s="30"/>
      <c r="D112" s="9"/>
      <c r="E112" s="26"/>
      <c r="F112" s="13"/>
      <c r="G112" s="13"/>
    </row>
    <row r="113" spans="1:7">
      <c r="A113" s="9"/>
      <c r="B113" s="29"/>
      <c r="C113" s="30" t="s">
        <v>17</v>
      </c>
      <c r="D113" s="9">
        <v>4</v>
      </c>
      <c r="E113" s="26"/>
      <c r="F113" s="13"/>
      <c r="G113" s="13"/>
    </row>
    <row r="114" spans="1:7">
      <c r="A114" s="9"/>
      <c r="B114" s="29"/>
      <c r="C114" s="30" t="s">
        <v>9</v>
      </c>
      <c r="D114" s="9">
        <v>4</v>
      </c>
      <c r="E114" s="26"/>
      <c r="F114" s="13"/>
      <c r="G114" s="13"/>
    </row>
    <row r="115" spans="1:7">
      <c r="A115" s="9"/>
      <c r="B115" s="29"/>
      <c r="C115" s="30" t="s">
        <v>10</v>
      </c>
      <c r="D115" s="9">
        <v>4.7</v>
      </c>
      <c r="E115" s="26"/>
      <c r="F115" s="13"/>
      <c r="G115" s="13"/>
    </row>
    <row r="116" spans="1:7">
      <c r="A116" s="9"/>
      <c r="B116" s="29"/>
      <c r="C116" s="30" t="s">
        <v>24</v>
      </c>
      <c r="D116" s="9">
        <f>D113*D114*D115</f>
        <v>75.2</v>
      </c>
      <c r="E116" s="26"/>
      <c r="F116" s="13"/>
      <c r="G116" s="13"/>
    </row>
    <row r="117" spans="1:7">
      <c r="A117" s="9"/>
      <c r="B117" s="29"/>
      <c r="C117" s="30"/>
      <c r="D117" s="9"/>
      <c r="E117" s="26"/>
      <c r="F117" s="13"/>
      <c r="G117" s="13"/>
    </row>
    <row r="118" spans="1:7">
      <c r="A118" s="9"/>
      <c r="B118" s="29"/>
      <c r="C118" s="30" t="s">
        <v>44</v>
      </c>
      <c r="D118" s="9">
        <v>4</v>
      </c>
      <c r="E118" s="26"/>
      <c r="F118" s="13"/>
      <c r="G118" s="13"/>
    </row>
    <row r="119" spans="1:7">
      <c r="A119" s="9"/>
      <c r="B119" s="29"/>
      <c r="C119" s="30" t="s">
        <v>45</v>
      </c>
      <c r="D119" s="9">
        <v>0</v>
      </c>
      <c r="E119" s="26"/>
      <c r="F119" s="13"/>
      <c r="G119" s="13"/>
    </row>
    <row r="120" spans="1:7">
      <c r="A120" s="9"/>
      <c r="B120" s="29"/>
      <c r="C120" s="30" t="s">
        <v>46</v>
      </c>
      <c r="D120" s="9">
        <v>2.0699999999999998</v>
      </c>
      <c r="E120" s="26"/>
      <c r="F120" s="13"/>
      <c r="G120" s="13"/>
    </row>
    <row r="121" spans="1:7">
      <c r="A121" s="9"/>
      <c r="B121" s="29"/>
      <c r="C121" s="30" t="s">
        <v>47</v>
      </c>
      <c r="D121" s="9">
        <v>4.7</v>
      </c>
      <c r="E121" s="26"/>
      <c r="F121" s="13"/>
      <c r="G121" s="13"/>
    </row>
    <row r="122" spans="1:7">
      <c r="A122" s="9"/>
      <c r="B122" s="29"/>
      <c r="C122" s="30" t="s">
        <v>48</v>
      </c>
      <c r="D122" s="9">
        <v>1.25</v>
      </c>
      <c r="E122" s="26"/>
      <c r="F122" s="13"/>
      <c r="G122" s="13"/>
    </row>
    <row r="123" spans="1:7">
      <c r="A123" s="9"/>
      <c r="B123" s="21"/>
      <c r="C123" s="11" t="s">
        <v>24</v>
      </c>
      <c r="D123" s="9">
        <f>D118*(D119+D120)*(D121-D122)*0.5</f>
        <v>14.282999999999999</v>
      </c>
      <c r="E123" s="26"/>
      <c r="F123" s="13"/>
      <c r="G123" s="13"/>
    </row>
    <row r="124" spans="1:7">
      <c r="A124" s="9"/>
      <c r="B124" s="21"/>
      <c r="C124" s="11"/>
      <c r="D124" s="9"/>
      <c r="E124" s="26"/>
      <c r="F124" s="13"/>
      <c r="G124" s="13"/>
    </row>
    <row r="125" spans="1:7">
      <c r="A125" s="9"/>
      <c r="B125" s="29"/>
      <c r="C125" s="30" t="s">
        <v>17</v>
      </c>
      <c r="D125" s="9">
        <v>2</v>
      </c>
      <c r="E125" s="26"/>
      <c r="F125" s="13"/>
      <c r="G125" s="13"/>
    </row>
    <row r="126" spans="1:7">
      <c r="A126" s="9"/>
      <c r="B126" s="29"/>
      <c r="C126" s="30" t="s">
        <v>9</v>
      </c>
      <c r="D126" s="9">
        <f>33.4-8</f>
        <v>25.4</v>
      </c>
      <c r="E126" s="26"/>
      <c r="F126" s="13"/>
      <c r="G126" s="13"/>
    </row>
    <row r="127" spans="1:7">
      <c r="A127" s="9"/>
      <c r="B127" s="29"/>
      <c r="C127" s="30" t="s">
        <v>10</v>
      </c>
      <c r="D127" s="9">
        <v>1.25</v>
      </c>
      <c r="E127" s="26"/>
      <c r="F127" s="13"/>
      <c r="G127" s="13"/>
    </row>
    <row r="128" spans="1:7">
      <c r="A128" s="9"/>
      <c r="B128" s="29"/>
      <c r="C128" s="30" t="s">
        <v>24</v>
      </c>
      <c r="D128" s="9">
        <f>D125*D126*D127</f>
        <v>63.5</v>
      </c>
      <c r="E128" s="26"/>
      <c r="F128" s="13"/>
      <c r="G128" s="13"/>
    </row>
    <row r="129" spans="1:7">
      <c r="A129" s="9"/>
      <c r="B129" s="29"/>
      <c r="C129" s="30"/>
      <c r="D129" s="9"/>
      <c r="E129" s="26"/>
      <c r="F129" s="13"/>
      <c r="G129" s="13"/>
    </row>
    <row r="130" spans="1:7">
      <c r="A130" s="9"/>
      <c r="B130" s="21"/>
      <c r="C130" s="11" t="s">
        <v>49</v>
      </c>
      <c r="D130" s="9">
        <f>D111+D116+D123</f>
        <v>259.62300000000005</v>
      </c>
      <c r="E130" s="26"/>
      <c r="F130" s="13"/>
      <c r="G130" s="13"/>
    </row>
    <row r="131" spans="1:7">
      <c r="A131" s="9"/>
      <c r="B131" s="21"/>
      <c r="C131" s="11"/>
      <c r="D131" s="9"/>
      <c r="E131" s="26"/>
      <c r="F131" s="13"/>
      <c r="G131" s="13"/>
    </row>
    <row r="132" spans="1:7">
      <c r="A132" s="9"/>
      <c r="B132" s="21"/>
      <c r="C132" s="11" t="s">
        <v>50</v>
      </c>
      <c r="D132" s="9">
        <f>D128</f>
        <v>63.5</v>
      </c>
      <c r="E132" s="26"/>
      <c r="F132" s="13"/>
      <c r="G132" s="13"/>
    </row>
    <row r="133" spans="1:7">
      <c r="A133" s="9"/>
      <c r="B133" s="21"/>
      <c r="C133" s="11"/>
      <c r="D133" s="9"/>
      <c r="E133" s="26"/>
      <c r="F133" s="13"/>
      <c r="G133" s="13"/>
    </row>
    <row r="134" spans="1:7">
      <c r="A134" s="9"/>
      <c r="B134" s="21">
        <v>74245</v>
      </c>
      <c r="C134" s="11" t="s">
        <v>51</v>
      </c>
      <c r="D134" s="9"/>
      <c r="E134" s="26"/>
      <c r="F134" s="13"/>
      <c r="G134" s="13"/>
    </row>
    <row r="135" spans="1:7">
      <c r="A135" s="9"/>
      <c r="B135" s="21"/>
      <c r="C135" s="11" t="s">
        <v>9</v>
      </c>
      <c r="D135" s="9">
        <v>33.4</v>
      </c>
      <c r="E135" s="26"/>
      <c r="F135" s="13"/>
      <c r="G135" s="13"/>
    </row>
    <row r="136" spans="1:7" ht="15.75">
      <c r="A136" s="22"/>
      <c r="B136" s="19"/>
      <c r="C136" s="23" t="s">
        <v>14</v>
      </c>
      <c r="D136" s="22">
        <v>18.100000000000001</v>
      </c>
      <c r="E136" s="26"/>
      <c r="F136" s="17"/>
      <c r="G136" s="31"/>
    </row>
    <row r="137" spans="1:7" ht="15.75">
      <c r="A137" s="19"/>
      <c r="B137" s="9"/>
      <c r="C137" s="20" t="s">
        <v>27</v>
      </c>
      <c r="D137" s="22">
        <f>D135*D136</f>
        <v>604.54000000000008</v>
      </c>
      <c r="E137" s="26"/>
      <c r="F137" s="13"/>
      <c r="G137" s="13"/>
    </row>
    <row r="138" spans="1:7">
      <c r="A138" s="9"/>
      <c r="B138" s="21"/>
      <c r="C138" s="11"/>
      <c r="D138" s="9"/>
      <c r="E138" s="26"/>
      <c r="F138" s="13"/>
      <c r="G138" s="13"/>
    </row>
    <row r="139" spans="1:7">
      <c r="A139" s="9"/>
      <c r="B139" s="21"/>
      <c r="C139" s="11" t="s">
        <v>52</v>
      </c>
      <c r="D139" s="9">
        <v>21.26</v>
      </c>
      <c r="E139" s="26"/>
      <c r="F139" s="13"/>
      <c r="G139" s="13"/>
    </row>
    <row r="140" spans="1:7">
      <c r="A140" s="9"/>
      <c r="B140" s="21"/>
      <c r="C140" s="11" t="s">
        <v>14</v>
      </c>
      <c r="D140" s="9">
        <v>1</v>
      </c>
      <c r="E140" s="26"/>
      <c r="F140" s="13"/>
      <c r="G140" s="13"/>
    </row>
    <row r="141" spans="1:7">
      <c r="A141" s="9"/>
      <c r="B141" s="21"/>
      <c r="C141" s="11" t="s">
        <v>34</v>
      </c>
      <c r="D141" s="9">
        <f>D139*D140</f>
        <v>21.26</v>
      </c>
      <c r="E141" s="26"/>
      <c r="F141" s="13"/>
      <c r="G141" s="13"/>
    </row>
    <row r="142" spans="1:7">
      <c r="A142" s="9"/>
      <c r="B142" s="21"/>
      <c r="C142" s="11"/>
      <c r="D142" s="9"/>
      <c r="E142" s="26"/>
      <c r="F142" s="13"/>
      <c r="G142" s="13"/>
    </row>
    <row r="143" spans="1:7">
      <c r="A143" s="9"/>
      <c r="B143" s="21"/>
      <c r="C143" s="11" t="s">
        <v>24</v>
      </c>
      <c r="D143" s="9">
        <f>D137+D141</f>
        <v>625.80000000000007</v>
      </c>
      <c r="E143" s="26"/>
      <c r="F143" s="13"/>
      <c r="G143" s="13"/>
    </row>
    <row r="144" spans="1:7">
      <c r="A144" s="9"/>
      <c r="B144" s="21"/>
      <c r="C144" s="11"/>
      <c r="D144" s="9"/>
      <c r="E144" s="26"/>
      <c r="F144" s="13"/>
      <c r="G144" s="13"/>
    </row>
    <row r="145" spans="1:7">
      <c r="A145" s="9"/>
      <c r="B145" s="21">
        <v>9537</v>
      </c>
      <c r="C145" s="11" t="s">
        <v>53</v>
      </c>
      <c r="D145" s="9"/>
      <c r="E145" s="26"/>
      <c r="F145" s="13"/>
      <c r="G145" s="13"/>
    </row>
    <row r="146" spans="1:7">
      <c r="A146" s="9"/>
      <c r="B146" s="21"/>
      <c r="C146" s="11" t="s">
        <v>9</v>
      </c>
      <c r="D146" s="9">
        <v>33.4</v>
      </c>
      <c r="E146" s="26"/>
      <c r="F146" s="13"/>
      <c r="G146" s="13"/>
    </row>
    <row r="147" spans="1:7" ht="15.75">
      <c r="A147" s="22"/>
      <c r="B147" s="19"/>
      <c r="C147" s="23" t="s">
        <v>14</v>
      </c>
      <c r="D147" s="22">
        <v>18.100000000000001</v>
      </c>
      <c r="E147" s="26"/>
      <c r="F147" s="17"/>
      <c r="G147" s="31"/>
    </row>
    <row r="148" spans="1:7" ht="15.75">
      <c r="A148" s="19"/>
      <c r="B148" s="9"/>
      <c r="C148" s="20" t="s">
        <v>27</v>
      </c>
      <c r="D148" s="22">
        <f>D146*D147</f>
        <v>604.54000000000008</v>
      </c>
      <c r="E148" s="26"/>
      <c r="F148" s="13"/>
      <c r="G148" s="13"/>
    </row>
    <row r="149" spans="1:7">
      <c r="A149" s="9"/>
      <c r="B149" s="21"/>
      <c r="C149" s="11"/>
      <c r="D149" s="9"/>
      <c r="E149" s="26"/>
      <c r="F149" s="13"/>
      <c r="G149" s="13"/>
    </row>
    <row r="150" spans="1:7">
      <c r="A150" s="9"/>
      <c r="B150" s="21"/>
      <c r="C150" s="11" t="s">
        <v>52</v>
      </c>
      <c r="D150" s="9">
        <v>21.26</v>
      </c>
      <c r="E150" s="26"/>
      <c r="F150" s="13"/>
      <c r="G150" s="13"/>
    </row>
    <row r="151" spans="1:7">
      <c r="A151" s="9"/>
      <c r="B151" s="21"/>
      <c r="C151" s="11" t="s">
        <v>14</v>
      </c>
      <c r="D151" s="9">
        <v>1</v>
      </c>
      <c r="E151" s="26"/>
      <c r="F151" s="13"/>
      <c r="G151" s="13"/>
    </row>
    <row r="152" spans="1:7">
      <c r="A152" s="9"/>
      <c r="B152" s="21"/>
      <c r="C152" s="11" t="s">
        <v>34</v>
      </c>
      <c r="D152" s="9">
        <f>D150*D151</f>
        <v>21.26</v>
      </c>
      <c r="E152" s="26"/>
      <c r="F152" s="13"/>
      <c r="G152" s="13"/>
    </row>
    <row r="153" spans="1:7">
      <c r="A153" s="9"/>
      <c r="B153" s="21"/>
      <c r="C153" s="11"/>
      <c r="D153" s="9"/>
      <c r="E153" s="26"/>
      <c r="F153" s="13"/>
      <c r="G153" s="13"/>
    </row>
    <row r="154" spans="1:7">
      <c r="A154" s="9"/>
      <c r="B154" s="21"/>
      <c r="C154" s="11" t="s">
        <v>24</v>
      </c>
      <c r="D154" s="9">
        <f>D148+D152</f>
        <v>625.80000000000007</v>
      </c>
      <c r="E154" s="26"/>
      <c r="F154" s="13"/>
      <c r="G154" s="13"/>
    </row>
    <row r="155" spans="1:7">
      <c r="A155" s="9"/>
      <c r="B155" s="21"/>
      <c r="C155" s="11"/>
      <c r="D155" s="9"/>
      <c r="E155" s="26"/>
      <c r="F155" s="13"/>
      <c r="G155" s="13"/>
    </row>
    <row r="156" spans="1:7" ht="90" customHeight="1">
      <c r="A156" s="9"/>
      <c r="B156" s="10" t="s">
        <v>54</v>
      </c>
      <c r="C156" s="14" t="s">
        <v>55</v>
      </c>
      <c r="D156" s="9"/>
      <c r="E156" s="12"/>
      <c r="F156" s="13"/>
      <c r="G156" s="13"/>
    </row>
    <row r="157" spans="1:7">
      <c r="A157" s="9"/>
      <c r="B157" s="21"/>
      <c r="C157" s="11" t="s">
        <v>9</v>
      </c>
      <c r="D157" s="9">
        <v>1</v>
      </c>
      <c r="E157" s="26"/>
      <c r="F157" s="13"/>
      <c r="G157" s="13"/>
    </row>
    <row r="158" spans="1:7">
      <c r="A158" s="9"/>
      <c r="B158" s="9"/>
      <c r="C158" s="11" t="s">
        <v>14</v>
      </c>
      <c r="D158" s="9">
        <v>1.04</v>
      </c>
      <c r="E158" s="26"/>
      <c r="F158" s="13"/>
      <c r="G158" s="13"/>
    </row>
    <row r="159" spans="1:7" ht="15.75">
      <c r="A159" s="22"/>
      <c r="B159" s="19"/>
      <c r="C159" s="23" t="s">
        <v>27</v>
      </c>
      <c r="D159" s="22">
        <f>D157*D158</f>
        <v>1.04</v>
      </c>
      <c r="E159" s="26"/>
      <c r="F159" s="17"/>
      <c r="G159" s="31"/>
    </row>
    <row r="160" spans="1:7" ht="15.75">
      <c r="A160" s="19"/>
      <c r="B160" s="9"/>
      <c r="C160" s="20"/>
      <c r="D160" s="22"/>
      <c r="E160" s="26"/>
      <c r="F160" s="17"/>
      <c r="G160" s="31"/>
    </row>
    <row r="161" spans="1:7">
      <c r="A161" s="9"/>
      <c r="B161" s="9"/>
      <c r="C161" s="11" t="s">
        <v>9</v>
      </c>
      <c r="D161" s="22">
        <v>7.04</v>
      </c>
      <c r="E161" s="26"/>
      <c r="F161" s="32"/>
      <c r="G161" s="13"/>
    </row>
    <row r="162" spans="1:7">
      <c r="A162" s="9"/>
      <c r="B162" s="9"/>
      <c r="C162" s="11" t="s">
        <v>14</v>
      </c>
      <c r="D162" s="22">
        <v>1.2</v>
      </c>
      <c r="E162" s="26"/>
      <c r="F162" s="17"/>
      <c r="G162" s="13"/>
    </row>
    <row r="163" spans="1:7">
      <c r="A163" s="9"/>
      <c r="B163" s="9"/>
      <c r="C163" s="11" t="s">
        <v>34</v>
      </c>
      <c r="D163" s="22">
        <f>D161*D162</f>
        <v>8.4480000000000004</v>
      </c>
      <c r="E163" s="26"/>
      <c r="F163" s="17"/>
      <c r="G163" s="13"/>
    </row>
    <row r="164" spans="1:7">
      <c r="A164" s="9"/>
      <c r="B164" s="9"/>
      <c r="C164" s="11"/>
      <c r="D164" s="22"/>
      <c r="E164" s="26"/>
      <c r="F164" s="17"/>
      <c r="G164" s="13"/>
    </row>
    <row r="165" spans="1:7">
      <c r="A165" s="9"/>
      <c r="B165" s="9"/>
      <c r="C165" s="11" t="s">
        <v>24</v>
      </c>
      <c r="D165" s="22">
        <f>D159+D163</f>
        <v>9.4879999999999995</v>
      </c>
      <c r="E165" s="26"/>
      <c r="F165" s="17"/>
      <c r="G165" s="13"/>
    </row>
    <row r="166" spans="1:7">
      <c r="A166" s="9"/>
      <c r="B166" s="9"/>
      <c r="C166" s="11"/>
      <c r="D166" s="22"/>
      <c r="E166" s="26"/>
      <c r="F166" s="17"/>
      <c r="G166" s="13"/>
    </row>
    <row r="167" spans="1:7">
      <c r="A167" s="9"/>
      <c r="B167" s="9">
        <v>85180</v>
      </c>
      <c r="C167" s="11" t="s">
        <v>56</v>
      </c>
      <c r="D167" s="22"/>
      <c r="E167" s="26"/>
      <c r="F167" s="17"/>
      <c r="G167" s="13"/>
    </row>
    <row r="168" spans="1:7">
      <c r="A168" s="9"/>
      <c r="B168" s="9"/>
      <c r="C168" s="11" t="s">
        <v>57</v>
      </c>
      <c r="D168" s="22">
        <v>2</v>
      </c>
      <c r="E168" s="26"/>
      <c r="F168" s="17"/>
      <c r="G168" s="13"/>
    </row>
    <row r="169" spans="1:7">
      <c r="A169" s="9"/>
      <c r="B169" s="9"/>
      <c r="C169" s="11" t="s">
        <v>9</v>
      </c>
      <c r="D169" s="22">
        <v>18.100000000000001</v>
      </c>
      <c r="E169" s="26"/>
      <c r="F169" s="17"/>
      <c r="G169" s="13"/>
    </row>
    <row r="170" spans="1:7">
      <c r="A170" s="9"/>
      <c r="B170" s="9"/>
      <c r="C170" s="11" t="s">
        <v>14</v>
      </c>
      <c r="D170" s="22">
        <v>1</v>
      </c>
      <c r="E170" s="26"/>
      <c r="F170" s="17"/>
      <c r="G170" s="13"/>
    </row>
    <row r="171" spans="1:7">
      <c r="A171" s="9"/>
      <c r="B171" s="9"/>
      <c r="C171" s="11" t="s">
        <v>27</v>
      </c>
      <c r="D171" s="22">
        <f>D168*D169*D170</f>
        <v>36.200000000000003</v>
      </c>
      <c r="E171" s="26"/>
      <c r="F171" s="17"/>
      <c r="G171" s="13"/>
    </row>
    <row r="172" spans="1:7">
      <c r="A172" s="9"/>
      <c r="B172" s="9"/>
      <c r="C172" s="11"/>
      <c r="D172" s="22"/>
      <c r="E172" s="26"/>
      <c r="F172" s="17"/>
      <c r="G172" s="13"/>
    </row>
    <row r="173" spans="1:7">
      <c r="A173" s="9"/>
      <c r="B173" s="9"/>
      <c r="C173" s="11" t="s">
        <v>33</v>
      </c>
      <c r="D173" s="22">
        <v>1</v>
      </c>
      <c r="E173" s="26"/>
      <c r="F173" s="17"/>
      <c r="G173" s="13"/>
    </row>
    <row r="174" spans="1:7">
      <c r="A174" s="9"/>
      <c r="B174" s="9"/>
      <c r="C174" s="11" t="s">
        <v>9</v>
      </c>
      <c r="D174" s="22">
        <v>7.08</v>
      </c>
      <c r="E174" s="26"/>
      <c r="F174" s="32"/>
      <c r="G174" s="13"/>
    </row>
    <row r="175" spans="1:7">
      <c r="A175" s="9"/>
      <c r="B175" s="9"/>
      <c r="C175" s="11" t="s">
        <v>14</v>
      </c>
      <c r="D175" s="22">
        <v>2</v>
      </c>
      <c r="E175" s="26"/>
      <c r="F175" s="17"/>
      <c r="G175" s="13"/>
    </row>
    <row r="176" spans="1:7">
      <c r="A176" s="9"/>
      <c r="B176" s="9"/>
      <c r="C176" s="11" t="s">
        <v>34</v>
      </c>
      <c r="D176" s="22">
        <f>D173*D174*D175</f>
        <v>14.16</v>
      </c>
      <c r="E176" s="26"/>
      <c r="F176" s="17"/>
      <c r="G176" s="13"/>
    </row>
    <row r="177" spans="1:7">
      <c r="A177" s="9"/>
      <c r="B177" s="21"/>
      <c r="C177" s="33"/>
      <c r="D177" s="9"/>
      <c r="E177" s="12"/>
      <c r="F177" s="18"/>
      <c r="G177" s="13"/>
    </row>
    <row r="178" spans="1:7">
      <c r="A178" s="9"/>
      <c r="B178" s="9"/>
      <c r="C178" s="11" t="s">
        <v>9</v>
      </c>
      <c r="D178" s="22">
        <v>7.07</v>
      </c>
      <c r="E178" s="26"/>
      <c r="F178" s="17"/>
      <c r="G178" s="13"/>
    </row>
    <row r="179" spans="1:7">
      <c r="A179" s="9"/>
      <c r="B179" s="9"/>
      <c r="C179" s="11" t="s">
        <v>14</v>
      </c>
      <c r="D179" s="22">
        <v>2</v>
      </c>
      <c r="E179" s="26"/>
      <c r="F179" s="17"/>
      <c r="G179" s="13"/>
    </row>
    <row r="180" spans="1:7">
      <c r="A180" s="9"/>
      <c r="B180" s="9"/>
      <c r="C180" s="11" t="s">
        <v>21</v>
      </c>
      <c r="D180" s="22">
        <f>D178*D179</f>
        <v>14.14</v>
      </c>
      <c r="E180" s="26"/>
      <c r="F180" s="17"/>
      <c r="G180" s="13"/>
    </row>
    <row r="181" spans="1:7">
      <c r="A181" s="34"/>
      <c r="B181" s="34"/>
      <c r="C181" s="34"/>
      <c r="D181" s="34"/>
      <c r="E181" s="34"/>
      <c r="F181" s="34"/>
      <c r="G181" s="34"/>
    </row>
    <row r="182" spans="1:7">
      <c r="A182" s="9"/>
      <c r="B182" s="9"/>
      <c r="C182" s="11" t="s">
        <v>9</v>
      </c>
      <c r="D182" s="22">
        <v>21.26</v>
      </c>
      <c r="E182" s="26"/>
      <c r="F182" s="17"/>
      <c r="G182" s="13"/>
    </row>
    <row r="183" spans="1:7">
      <c r="A183" s="35"/>
      <c r="B183" s="35"/>
      <c r="C183" s="11" t="s">
        <v>14</v>
      </c>
      <c r="D183" s="22">
        <v>1</v>
      </c>
      <c r="E183" s="36"/>
      <c r="F183" s="36"/>
      <c r="G183" s="36"/>
    </row>
    <row r="184" spans="1:7">
      <c r="A184" s="35"/>
      <c r="B184" s="35"/>
      <c r="C184" s="11" t="s">
        <v>23</v>
      </c>
      <c r="D184" s="35">
        <f>D182*D183</f>
        <v>21.26</v>
      </c>
      <c r="E184" s="36"/>
      <c r="F184" s="36"/>
      <c r="G184" s="36"/>
    </row>
    <row r="185" spans="1:7">
      <c r="A185" s="35"/>
      <c r="B185" s="35"/>
      <c r="C185" s="35"/>
      <c r="D185" s="35"/>
      <c r="E185" s="36"/>
      <c r="F185" s="36"/>
      <c r="G185" s="36"/>
    </row>
    <row r="186" spans="1:7">
      <c r="A186" s="35"/>
      <c r="B186" s="35"/>
      <c r="C186" s="11" t="s">
        <v>35</v>
      </c>
      <c r="D186" s="35"/>
      <c r="E186" s="36"/>
      <c r="F186" s="36"/>
      <c r="G186" s="36"/>
    </row>
    <row r="187" spans="1:7">
      <c r="A187" s="35"/>
      <c r="B187" s="35"/>
      <c r="C187" s="11" t="s">
        <v>9</v>
      </c>
      <c r="D187" s="35">
        <f>17.18*2</f>
        <v>34.36</v>
      </c>
      <c r="E187" s="36"/>
      <c r="F187" s="36"/>
      <c r="G187" s="36"/>
    </row>
    <row r="188" spans="1:7">
      <c r="A188" s="35"/>
      <c r="B188" s="35"/>
      <c r="C188" s="11" t="s">
        <v>14</v>
      </c>
      <c r="D188" s="35">
        <v>1</v>
      </c>
      <c r="E188" s="36"/>
      <c r="F188" s="36"/>
      <c r="G188" s="36"/>
    </row>
    <row r="189" spans="1:7">
      <c r="A189" s="35"/>
      <c r="B189" s="35"/>
      <c r="C189" s="11" t="s">
        <v>58</v>
      </c>
      <c r="D189" s="35">
        <f>D187*D188</f>
        <v>34.36</v>
      </c>
      <c r="E189" s="36"/>
      <c r="F189" s="36"/>
      <c r="G189" s="36"/>
    </row>
    <row r="190" spans="1:7">
      <c r="A190" s="35"/>
      <c r="B190" s="35"/>
      <c r="C190" s="35"/>
      <c r="D190" s="35"/>
      <c r="E190" s="36"/>
      <c r="F190" s="36"/>
      <c r="G190" s="36"/>
    </row>
    <row r="191" spans="1:7">
      <c r="A191" s="35"/>
      <c r="B191" s="35"/>
      <c r="C191" s="11" t="s">
        <v>24</v>
      </c>
      <c r="D191" s="35">
        <f>D171+D176+D180+D184+D189</f>
        <v>120.12</v>
      </c>
      <c r="E191" s="36"/>
      <c r="F191" s="36"/>
      <c r="G191" s="36"/>
    </row>
  </sheetData>
  <mergeCells count="5">
    <mergeCell ref="A9:G10"/>
    <mergeCell ref="A11:G11"/>
    <mergeCell ref="E26:G26"/>
    <mergeCell ref="E31:G31"/>
    <mergeCell ref="A181:G181"/>
  </mergeCells>
  <conditionalFormatting sqref="B37">
    <cfRule type="expression" dxfId="19" priority="1">
      <formula>$O37=1</formula>
    </cfRule>
  </conditionalFormatting>
  <conditionalFormatting sqref="B36">
    <cfRule type="expression" dxfId="17" priority="2">
      <formula>$O36=1</formula>
    </cfRule>
  </conditionalFormatting>
  <conditionalFormatting sqref="B13:B25">
    <cfRule type="expression" dxfId="15" priority="3">
      <formula>$O13=1</formula>
    </cfRule>
  </conditionalFormatting>
  <conditionalFormatting sqref="B52:B55">
    <cfRule type="expression" dxfId="13" priority="4">
      <formula>$O52=1</formula>
    </cfRule>
  </conditionalFormatting>
  <conditionalFormatting sqref="B59">
    <cfRule type="expression" dxfId="11" priority="5">
      <formula>$O59=1</formula>
    </cfRule>
  </conditionalFormatting>
  <conditionalFormatting sqref="B60">
    <cfRule type="expression" dxfId="9" priority="6">
      <formula>$O60=1</formula>
    </cfRule>
  </conditionalFormatting>
  <conditionalFormatting sqref="B66">
    <cfRule type="expression" dxfId="7" priority="7">
      <formula>$O66=1</formula>
    </cfRule>
  </conditionalFormatting>
  <conditionalFormatting sqref="B102">
    <cfRule type="expression" dxfId="5" priority="8">
      <formula>$O102=1</formula>
    </cfRule>
  </conditionalFormatting>
  <conditionalFormatting sqref="B107">
    <cfRule type="expression" dxfId="3" priority="9">
      <formula>$O107=1</formula>
    </cfRule>
  </conditionalFormatting>
  <conditionalFormatting sqref="B156">
    <cfRule type="expression" dxfId="1" priority="10">
      <formula>$O156=1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Ribeiro</dc:creator>
  <cp:lastModifiedBy>Rafael Ribeiro</cp:lastModifiedBy>
  <dcterms:created xsi:type="dcterms:W3CDTF">2016-10-10T17:39:19Z</dcterms:created>
  <dcterms:modified xsi:type="dcterms:W3CDTF">2016-10-10T17:40:30Z</dcterms:modified>
</cp:coreProperties>
</file>